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<sst xmlns="http://schemas.openxmlformats.org/spreadsheetml/2006/main" count="24" uniqueCount="24">
  <si>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국민연금</t>
  </si>
  <si>
    <t>건강보험</t>
  </si>
  <si>
    <t>장기요양보험</t>
  </si>
  <si>
    <t>고용보험</t>
  </si>
  <si>
    <t>소득세</t>
  </si>
  <si>
    <t>1200만원 이하 구간 6%</t>
  </si>
  <si>
    <t>4600만원 이하 구간 15%</t>
  </si>
  <si>
    <t>8800만원 이하 구간 24%</t>
  </si>
  <si>
    <t>8800만원 초과 구간 33%</t>
  </si>
  <si>
    <t>근로자 부담 = 소득의 4.5%, 월 162,000원 상한</t>
  </si>
  <si>
    <t>근로자 부담 = 소득의 2.665%, 상한 없음</t>
  </si>
  <si>
    <t>근로자 부담 = 건강보험료의 6.55%</t>
  </si>
  <si>
    <t>근로자 부담 = 소득의 0.45%</t>
  </si>
  <si>
    <t>주민세</t>
  </si>
  <si>
    <t>소득세의 10%</t>
  </si>
  <si>
    <t>세금+준조세 합계</t>
  </si>
  <si>
    <t>세전 연봉</t>
  </si>
  <si>
    <t>당신의 총 공제율은</t>
  </si>
  <si>
    <t>이런 도둑놈의 새퀴들!</t>
  </si>
  <si>
    <t>내가 실제로 받는 세후연봉</t>
  </si>
  <si>
    <t>월평균으로는</t>
  </si>
  <si>
    <t>소득공제액 속산</t>
  </si>
  <si>
    <t>과세대상액 속산</t>
  </si>
  <si>
    <t>※ 부양가족과 각종 공제항목에 따라 많이 돌아옵니다. 연말정산을 기대하세욤.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</si>
</sst>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_-* #,##0.000_-;\-* #,##0.000_-;_-* &quot;-&quot;???_-;_-@_-"/>
    <numFmt numFmtId="178" formatCode="#,###&quot;원&quot;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indexed="55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2499700039625167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48" applyFont="1" applyAlignment="1">
      <alignment vertical="center"/>
    </xf>
    <xf numFmtId="0" fontId="0" fillId="0" borderId="10" xfId="0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33" borderId="11" xfId="0" applyFill="1" applyBorder="1" applyAlignment="1">
      <alignment vertical="center"/>
    </xf>
    <xf numFmtId="9" fontId="0" fillId="0" borderId="0" xfId="43" applyFont="1" applyAlignment="1">
      <alignment vertical="center"/>
    </xf>
    <xf numFmtId="178" fontId="0" fillId="33" borderId="12" xfId="48" applyNumberFormat="1" applyFont="1" applyFill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0" fontId="0" fillId="34" borderId="11" xfId="0" applyFill="1" applyBorder="1" applyAlignment="1">
      <alignment vertical="center"/>
    </xf>
    <xf numFmtId="178" fontId="0" fillId="34" borderId="12" xfId="48" applyNumberFormat="1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178" fontId="28" fillId="2" borderId="14" xfId="48" applyNumberFormat="1" applyFont="1" applyFill="1" applyBorder="1" applyAlignment="1">
      <alignment vertical="center"/>
    </xf>
    <xf numFmtId="0" fontId="28" fillId="2" borderId="15" xfId="0" applyFont="1" applyFill="1" applyBorder="1" applyAlignment="1">
      <alignment vertical="center"/>
    </xf>
    <xf numFmtId="178" fontId="28" fillId="2" borderId="16" xfId="48" applyNumberFormat="1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41" fontId="36" fillId="0" borderId="0" xfId="48" applyFont="1" applyAlignment="1">
      <alignment vertical="center"/>
    </xf>
    <xf numFmtId="0" fontId="36" fillId="0" borderId="0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.00390625" style="0" customWidth="1"/>
    <col min="2" max="2" width="25.7109375" style="0" bestFit="1" customWidth="1"/>
    <col min="3" max="3" width="15.28125" style="2" customWidth="1"/>
    <col min="4" max="4" width="29.8515625" style="0" bestFit="1" customWidth="1"/>
    <col min="7" max="7" width="13.7109375" style="0" bestFit="1" customWidth="1"/>
  </cols>
  <sheetData>
    <row r="1" ht="17.25" thickBot="1"/>
    <row r="2" spans="2:3" ht="17.25" thickBot="1">
      <c r="B2" s="5" t="s">
        <v>16</v>
      </c>
      <c r="C2" s="7">
        <v>50000000</v>
      </c>
    </row>
    <row r="4" spans="2:4" ht="16.5">
      <c r="B4" s="1" t="s">
        <v>0</v>
      </c>
      <c r="C4" s="8">
        <f>MIN(C2*4.5%,(162000*12))</f>
        <v>1944000</v>
      </c>
      <c r="D4" t="s">
        <v>9</v>
      </c>
    </row>
    <row r="5" spans="2:4" ht="16.5">
      <c r="B5" s="1" t="s">
        <v>1</v>
      </c>
      <c r="C5" s="8">
        <f>C2*2.665%</f>
        <v>1332500</v>
      </c>
      <c r="D5" t="s">
        <v>10</v>
      </c>
    </row>
    <row r="6" spans="2:4" ht="16.5">
      <c r="B6" s="3" t="s">
        <v>2</v>
      </c>
      <c r="C6" s="8">
        <f>C5*6.55%</f>
        <v>87278.75</v>
      </c>
      <c r="D6" t="s">
        <v>11</v>
      </c>
    </row>
    <row r="7" spans="2:4" ht="16.5">
      <c r="B7" s="3" t="s">
        <v>3</v>
      </c>
      <c r="C7" s="8">
        <f>C2*0.45%</f>
        <v>225000.00000000003</v>
      </c>
      <c r="D7" s="4" t="s">
        <v>12</v>
      </c>
    </row>
    <row r="8" spans="2:4" ht="16.5">
      <c r="B8" s="3" t="s">
        <v>4</v>
      </c>
      <c r="C8" s="8">
        <f>IF(C10&lt;=12000000,C10*6%,IF(C10&lt;=46000000,C10*15%-1080000,IF(C10&lt;=88000000,C10*24%-5220000,C10*35%-14900000)))</f>
        <v>3631683.1875</v>
      </c>
      <c r="D8" t="s">
        <v>5</v>
      </c>
    </row>
    <row r="9" spans="2:4" ht="16.5">
      <c r="B9" s="15" t="s">
        <v>21</v>
      </c>
      <c r="C9" s="16">
        <f>IF(C2&lt;5000000,C2,IF(C2&lt;=15000000,C2*50%+2500000,IF(C2&lt;=30000000,C2*15%+7750000,IF(C2&lt;=45000000,C2*10%+9250000,C2*5%+11500000))))+1000000+C4+C5+C6+C7</f>
        <v>18588778.75</v>
      </c>
      <c r="D9" t="s">
        <v>6</v>
      </c>
    </row>
    <row r="10" spans="2:4" ht="16.5">
      <c r="B10" s="17" t="s">
        <v>22</v>
      </c>
      <c r="C10" s="16">
        <f>C2-C9</f>
        <v>31411221.25</v>
      </c>
      <c r="D10" t="s">
        <v>7</v>
      </c>
    </row>
    <row r="11" ht="16.5">
      <c r="D11" t="s">
        <v>8</v>
      </c>
    </row>
    <row r="12" spans="2:4" ht="16.5">
      <c r="B12" s="1" t="s">
        <v>13</v>
      </c>
      <c r="C12" s="8">
        <f>C8*10%</f>
        <v>363168.31875000003</v>
      </c>
      <c r="D12" t="s">
        <v>14</v>
      </c>
    </row>
    <row r="13" ht="17.25" thickBot="1"/>
    <row r="14" spans="2:3" ht="17.25" thickBot="1">
      <c r="B14" s="9" t="s">
        <v>15</v>
      </c>
      <c r="C14" s="10">
        <f>C4+C5+C6+C7+C8+C12</f>
        <v>7583630.25625</v>
      </c>
    </row>
    <row r="15" spans="2:4" ht="16.5">
      <c r="B15" t="s">
        <v>17</v>
      </c>
      <c r="C15" s="6">
        <f>C14/C2</f>
        <v>0.151672605125</v>
      </c>
      <c r="D15" t="s">
        <v>18</v>
      </c>
    </row>
    <row r="16" ht="17.25" thickBot="1"/>
    <row r="17" spans="2:3" ht="16.5">
      <c r="B17" s="11" t="s">
        <v>19</v>
      </c>
      <c r="C17" s="12">
        <f>C2-C14</f>
        <v>42416369.74375</v>
      </c>
    </row>
    <row r="18" spans="2:3" ht="17.25" thickBot="1">
      <c r="B18" s="13" t="s">
        <v>20</v>
      </c>
      <c r="C18" s="14">
        <f>C17/12</f>
        <v>3534697.478645833</v>
      </c>
    </row>
    <row r="20" ht="16.5">
      <c r="B20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2010-05-18T13:26:01Z</dcterms:created>
  <dcterms:modified xsi:type="dcterms:W3CDTF">2010-05-18T14:17:41Z</dcterms:modified>
  <cp:category/>
  <cp:version/>
  <cp:contentType/>
  <cp:contentStatus/>
</cp:coreProperties>
</file>